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<sst xmlns="http://schemas.openxmlformats.org/spreadsheetml/2006/main" count="23" uniqueCount="19">
  <si>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CONTRACT DIALIZA 2019</t>
  </si>
  <si>
    <t>ian-februarie  2019</t>
  </si>
  <si>
    <t>Furnizor</t>
  </si>
  <si>
    <t>Nr bolnavi 2019</t>
  </si>
  <si>
    <t>nr sedinte</t>
  </si>
  <si>
    <t>valoare</t>
  </si>
  <si>
    <t>Spitalul Judetean de Urgenta Targoviste</t>
  </si>
  <si>
    <t>hemodializa</t>
  </si>
  <si>
    <t>dializa peritoneala</t>
  </si>
  <si>
    <t>dializa peritoneala automata</t>
  </si>
  <si>
    <t>total</t>
  </si>
  <si>
    <t>Fresenius Nephrocare Romania SRL</t>
  </si>
  <si>
    <t>hemodiafiltratre</t>
  </si>
  <si>
    <t>Sc Diasys Medical Srl- hemodializa</t>
  </si>
  <si>
    <t>Total general</t>
  </si>
  <si>
    <t>Cf  adresa CNAS P594/04-02-19</t>
  </si>
  <si>
    <t>fila de buget CNAS  nr. P485/30-01-2019</t>
  </si>
  <si>
    <t xml:space="preserve">Nota:Valori pentru luna ianuarie si februarie  2019 . </t>
  </si>
  <si>
    <t>ian -feb   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</si>
</sst>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tabSelected="1" workbookViewId="0" topLeftCell="A1">
      <selection activeCell="E26" sqref="E26"/>
    </sheetView>
  </sheetViews>
  <sheetFormatPr defaultColWidth="9.140625" defaultRowHeight="12.75"/>
  <cols>
    <col min="2" max="2" width="40.8515625" style="0" customWidth="1"/>
    <col min="3" max="3" width="9.140625" style="0" customWidth="1"/>
    <col min="4" max="4" width="11.8515625" style="0" customWidth="1"/>
    <col min="5" max="5" width="14.00390625" style="0" customWidth="1"/>
  </cols>
  <sheetData>
    <row r="2" ht="12.75">
      <c r="B2" s="1" t="s">
        <v>0</v>
      </c>
    </row>
    <row r="4" ht="12.75">
      <c r="B4" s="2" t="s">
        <v>1</v>
      </c>
    </row>
    <row r="5" spans="2:5" ht="38.25">
      <c r="B5" s="3" t="s">
        <v>2</v>
      </c>
      <c r="C5" s="4" t="s">
        <v>3</v>
      </c>
      <c r="D5" s="5" t="s">
        <v>18</v>
      </c>
      <c r="E5" s="5"/>
    </row>
    <row r="6" spans="2:5" ht="25.5">
      <c r="B6" s="3"/>
      <c r="C6" s="6"/>
      <c r="D6" s="4" t="s">
        <v>4</v>
      </c>
      <c r="E6" s="7" t="s">
        <v>5</v>
      </c>
    </row>
    <row r="7" spans="2:5" ht="12.75">
      <c r="B7" s="4" t="s">
        <v>6</v>
      </c>
      <c r="C7" s="8"/>
      <c r="D7" s="8"/>
      <c r="E7" s="8"/>
    </row>
    <row r="8" spans="2:5" ht="12.75">
      <c r="B8" s="6" t="s">
        <v>7</v>
      </c>
      <c r="C8" s="9">
        <f>33-1+4</f>
        <v>36</v>
      </c>
      <c r="D8" s="9">
        <f>468+468</f>
        <v>936</v>
      </c>
      <c r="E8" s="9">
        <f>D8*496</f>
        <v>464256</v>
      </c>
    </row>
    <row r="9" spans="2:5" ht="12.75">
      <c r="B9" s="3" t="s">
        <v>8</v>
      </c>
      <c r="C9" s="9">
        <v>3</v>
      </c>
      <c r="D9" s="9"/>
      <c r="E9" s="9">
        <f>13335+13335</f>
        <v>26670</v>
      </c>
    </row>
    <row r="10" spans="2:5" ht="12.75">
      <c r="B10" s="3" t="s">
        <v>9</v>
      </c>
      <c r="C10" s="9">
        <v>0</v>
      </c>
      <c r="D10" s="9"/>
      <c r="E10" s="9">
        <v>0</v>
      </c>
    </row>
    <row r="11" spans="2:5" ht="12.75">
      <c r="B11" s="10" t="s">
        <v>10</v>
      </c>
      <c r="C11" s="9"/>
      <c r="D11" s="9"/>
      <c r="E11" s="11">
        <f>SUM(E8:E10)</f>
        <v>490926</v>
      </c>
    </row>
    <row r="12" spans="2:5" ht="12.75">
      <c r="B12" s="12" t="s">
        <v>11</v>
      </c>
      <c r="C12" s="9"/>
      <c r="D12" s="9"/>
      <c r="E12" s="9"/>
    </row>
    <row r="13" spans="2:5" ht="12.75">
      <c r="B13" s="6" t="s">
        <v>7</v>
      </c>
      <c r="C13" s="9">
        <f>168-2+4</f>
        <v>170</v>
      </c>
      <c r="D13" s="9">
        <f>2210+2210</f>
        <v>4420</v>
      </c>
      <c r="E13" s="9">
        <f>D13*496</f>
        <v>2192320</v>
      </c>
    </row>
    <row r="14" spans="2:5" ht="12.75">
      <c r="B14" s="3" t="s">
        <v>12</v>
      </c>
      <c r="C14" s="9">
        <f>11+2</f>
        <v>13</v>
      </c>
      <c r="D14" s="9">
        <f>169+169</f>
        <v>338</v>
      </c>
      <c r="E14" s="9">
        <f>D14*563</f>
        <v>190294</v>
      </c>
    </row>
    <row r="15" spans="2:5" ht="12.75">
      <c r="B15" s="3" t="s">
        <v>8</v>
      </c>
      <c r="C15" s="9">
        <v>4</v>
      </c>
      <c r="D15" s="9"/>
      <c r="E15" s="9">
        <f>17780+17780</f>
        <v>35560</v>
      </c>
    </row>
    <row r="16" spans="2:5" ht="12.75">
      <c r="B16" s="3" t="s">
        <v>9</v>
      </c>
      <c r="C16" s="9"/>
      <c r="D16" s="9"/>
      <c r="E16" s="9"/>
    </row>
    <row r="17" spans="2:5" ht="12.75">
      <c r="B17" s="10" t="s">
        <v>10</v>
      </c>
      <c r="C17" s="9"/>
      <c r="D17" s="9"/>
      <c r="E17" s="11">
        <f>SUM(E13:E16)</f>
        <v>2418174</v>
      </c>
    </row>
    <row r="18" spans="2:5" ht="12.75">
      <c r="B18" s="13" t="s">
        <v>13</v>
      </c>
      <c r="C18" s="9">
        <f>74+3+5</f>
        <v>82</v>
      </c>
      <c r="D18" s="9">
        <f>1066+1066</f>
        <v>2132</v>
      </c>
      <c r="E18" s="11">
        <f>D18*496</f>
        <v>1057472</v>
      </c>
    </row>
    <row r="19" spans="2:5" ht="12.75">
      <c r="B19" s="14" t="s">
        <v>14</v>
      </c>
      <c r="C19" s="9"/>
      <c r="D19" s="11">
        <f>D8+D13+D14+D18</f>
        <v>7826</v>
      </c>
      <c r="E19" s="11">
        <f>E11+E17+E18</f>
        <v>3966572</v>
      </c>
    </row>
    <row r="20" spans="2:5" ht="12.75">
      <c r="B20" s="14"/>
      <c r="C20" s="9"/>
      <c r="D20" s="11"/>
      <c r="E20" s="11"/>
    </row>
    <row r="21" ht="12.75">
      <c r="B21" t="s">
        <v>15</v>
      </c>
    </row>
    <row r="22" ht="12.75">
      <c r="B22" t="s">
        <v>16</v>
      </c>
    </row>
    <row r="25" ht="12.75">
      <c r="B25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2019-02-14T08:09:20Z</dcterms:modified>
  <cp:category/>
  <cp:version/>
  <cp:contentType/>
  <cp:contentStatus/>
</cp:coreProperties>
</file>